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2767" yWindow="32767" windowWidth="20520" windowHeight="9105" tabRatio="592" activeTab="0"/>
  </bookViews>
  <sheets>
    <sheet name="HAV calculator" sheetId="1" r:id="rId1"/>
    <sheet name="HELP" sheetId="2" r:id="rId2"/>
  </sheets>
  <definedNames>
    <definedName name="Background">'HAV calculator'!$A$1:$A$21,'HAV calculator'!$B$1:$R$1,'HAV calculator'!$B$3:$R$3,'HAV calculator'!$S$1:$S$21,'HAV calculator'!$Q$4:$Q$12,'HAV calculator'!$O$4:$O$12,'HAV calculator'!$L$4:$L$12,'HAV calculator'!$I$4:$I$12,'HAV calculator'!$F$4:$F$12,'HAV calculator'!$D$4:$D$12,'HAV calculator'!$D$13:$R$13,'HAV calculator'!$Q$14:$Q$17,'HAV calculator'!$P$18:$R$21,'HAV calculator'!$B$14:$O$21</definedName>
    <definedName name="HSE_CalcRange">'HAV calculator'!$A$1:$S$21</definedName>
    <definedName name="HSE_ExposureDurations">'HAV calculator'!$M$7:$N$12</definedName>
    <definedName name="HSE_HelpRange">'HELP'!$A$1:$M$8</definedName>
    <definedName name="HSE_NameLock">'HAV calculator'!$D$13</definedName>
    <definedName name="HSE_Print_Area" localSheetId="1">'HELP'!$B$1:$M$44</definedName>
    <definedName name="HSE_TandPnames">'HAV calculator'!$B$7:$B$12</definedName>
    <definedName name="HSE_VibrationMagnitudes">'HAV calculator'!$C$7:$C$12</definedName>
  </definedNames>
  <calcPr fullCalcOnLoad="1"/>
</workbook>
</file>

<file path=xl/sharedStrings.xml><?xml version="1.0" encoding="utf-8"?>
<sst xmlns="http://schemas.openxmlformats.org/spreadsheetml/2006/main" count="93" uniqueCount="78">
  <si>
    <t>hours</t>
  </si>
  <si>
    <t>minutes</t>
  </si>
  <si>
    <t>m/s² r.m.s.</t>
  </si>
  <si>
    <t>HAND-ARM VIBRATION EXPOSURE CALCULATOR</t>
  </si>
  <si>
    <t>time in mins</t>
  </si>
  <si>
    <t>time in min</t>
  </si>
  <si>
    <r>
      <t xml:space="preserve">m/s²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</si>
  <si>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magnitude</t>
  </si>
  <si>
    <t>Vibration</t>
  </si>
  <si>
    <r>
      <t>2.5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</si>
  <si>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EAV</t>
  </si>
  <si>
    <r>
      <t>5 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</si>
  <si>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t>Time to reach ELV</t>
  </si>
  <si>
    <t>Exposure</t>
  </si>
  <si>
    <t>duration</t>
  </si>
  <si>
    <t>Partial</t>
  </si>
  <si>
    <t>exposure</t>
  </si>
  <si>
    <t>Instructions for use:</t>
  </si>
  <si>
    <t>points</t>
  </si>
  <si>
    <t>Total</t>
  </si>
  <si>
    <t>partial exp</t>
  </si>
  <si>
    <t>Daily</t>
  </si>
  <si>
    <t>Instructions</t>
  </si>
  <si>
    <t>(More than one row is required where the individual is exposed to vibration from more than one tool or process within the same day.)</t>
  </si>
  <si>
    <t>Definitions: Inputs</t>
  </si>
  <si>
    <t>Definitions: Outputs</t>
  </si>
  <si>
    <t>Note:  A partial or total exposure will not be calculated if the corresponding exposure duration exceeds 24 hours.</t>
  </si>
  <si>
    <t>per hour</t>
  </si>
  <si>
    <t xml:space="preserve"> The exposure action value (EAV) is equivalent to 100 points and the exposure limit value (ELV) is equivalent to 400 points.)</t>
  </si>
  <si>
    <t>Tool or</t>
  </si>
  <si>
    <t>process</t>
  </si>
  <si>
    <t>name</t>
  </si>
  <si>
    <t>Instructions and Definitions</t>
  </si>
  <si>
    <t>It may be expressed in any combinations of hours and/or minutes but must not exceed 24 hours (entries will turn red if the total time exceeds 24hours).</t>
  </si>
  <si>
    <t>The results are displayed in the yelllow areas</t>
  </si>
  <si>
    <t>Enter vibration magnitudes and exposure durations in the white areas</t>
  </si>
  <si>
    <t>To calculate, press &lt;Enter&gt;, or move the cursor to a different cell</t>
  </si>
  <si>
    <r>
      <t>To clear all cells, click on the '</t>
    </r>
    <r>
      <rPr>
        <b/>
        <sz val="9"/>
        <color indexed="9"/>
        <rFont val="Arial"/>
        <family val="2"/>
      </rPr>
      <t>Reset</t>
    </r>
    <r>
      <rPr>
        <sz val="9"/>
        <color indexed="9"/>
        <rFont val="Arial"/>
        <family val="2"/>
      </rPr>
      <t>' button</t>
    </r>
  </si>
  <si>
    <r>
      <t>Tick the '</t>
    </r>
    <r>
      <rPr>
        <b/>
        <sz val="9"/>
        <color indexed="9"/>
        <rFont val="Arial"/>
        <family val="2"/>
      </rPr>
      <t>Lock tool or process name</t>
    </r>
    <r>
      <rPr>
        <sz val="9"/>
        <color indexed="9"/>
        <rFont val="Arial"/>
        <family val="2"/>
      </rPr>
      <t>' check box to prevent '</t>
    </r>
    <r>
      <rPr>
        <b/>
        <sz val="9"/>
        <color indexed="9"/>
        <rFont val="Arial"/>
        <family val="2"/>
      </rPr>
      <t>Reset</t>
    </r>
    <r>
      <rPr>
        <sz val="9"/>
        <color indexed="9"/>
        <rFont val="Arial"/>
        <family val="2"/>
      </rPr>
      <t xml:space="preserve">' clearing these cells </t>
    </r>
  </si>
  <si>
    <r>
      <t>For more information, click the '</t>
    </r>
    <r>
      <rPr>
        <b/>
        <sz val="9"/>
        <color indexed="9"/>
        <rFont val="Arial"/>
        <family val="2"/>
      </rPr>
      <t>Help</t>
    </r>
    <r>
      <rPr>
        <sz val="9"/>
        <color indexed="9"/>
        <rFont val="Arial"/>
        <family val="2"/>
      </rPr>
      <t>' button</t>
    </r>
  </si>
  <si>
    <r>
      <t xml:space="preserve">Insert your </t>
    </r>
    <r>
      <rPr>
        <b/>
        <sz val="10"/>
        <color indexed="16"/>
        <rFont val="Arial"/>
        <family val="2"/>
      </rPr>
      <t>input values</t>
    </r>
    <r>
      <rPr>
        <sz val="10"/>
        <rFont val="Arial"/>
        <family val="2"/>
      </rPr>
      <t xml:space="preserve"> in the </t>
    </r>
    <r>
      <rPr>
        <b/>
        <sz val="10"/>
        <color indexed="16"/>
        <rFont val="Arial"/>
        <family val="2"/>
      </rPr>
      <t>white areas</t>
    </r>
    <r>
      <rPr>
        <sz val="10"/>
        <rFont val="Arial"/>
        <family val="2"/>
      </rPr>
      <t xml:space="preserve">, in one or more of the six </t>
    </r>
    <r>
      <rPr>
        <b/>
        <sz val="10"/>
        <color indexed="16"/>
        <rFont val="Arial"/>
        <family val="2"/>
      </rPr>
      <t>Tool or Process Name</t>
    </r>
    <r>
      <rPr>
        <sz val="10"/>
        <rFont val="Arial"/>
        <family val="2"/>
      </rPr>
      <t xml:space="preserve"> rows.</t>
    </r>
  </si>
  <si>
    <r>
      <t xml:space="preserve">After entering the data, press the </t>
    </r>
    <r>
      <rPr>
        <b/>
        <sz val="10"/>
        <color indexed="16"/>
        <rFont val="Arial"/>
        <family val="2"/>
      </rPr>
      <t>Enter</t>
    </r>
    <r>
      <rPr>
        <sz val="10"/>
        <rFont val="Arial"/>
        <family val="2"/>
      </rPr>
      <t xml:space="preserve"> key, or move the cursor to another cell.</t>
    </r>
  </si>
  <si>
    <r>
      <t xml:space="preserve">The </t>
    </r>
    <r>
      <rPr>
        <b/>
        <sz val="10"/>
        <color indexed="16"/>
        <rFont val="Arial"/>
        <family val="2"/>
      </rPr>
      <t>outputs</t>
    </r>
    <r>
      <rPr>
        <sz val="10"/>
        <rFont val="Arial"/>
        <family val="2"/>
      </rPr>
      <t xml:space="preserve"> will appear in the </t>
    </r>
    <r>
      <rPr>
        <b/>
        <sz val="10"/>
        <color indexed="16"/>
        <rFont val="Arial"/>
        <family val="2"/>
      </rPr>
      <t>yellow areas</t>
    </r>
    <r>
      <rPr>
        <sz val="10"/>
        <rFont val="Arial"/>
        <family val="2"/>
      </rPr>
      <t>.  (Yellow cells will remain blank if valid input data have not been entered.)</t>
    </r>
  </si>
  <si>
    <r>
      <t xml:space="preserve">To clear the calculator of all values, click on the </t>
    </r>
    <r>
      <rPr>
        <b/>
        <sz val="10"/>
        <color indexed="16"/>
        <rFont val="Arial"/>
        <family val="2"/>
      </rPr>
      <t>Reset</t>
    </r>
    <r>
      <rPr>
        <sz val="10"/>
        <rFont val="Arial"/>
        <family val="2"/>
      </rPr>
      <t xml:space="preserve"> button.  (The buttons will only work if macros are enabled in Excel.)</t>
    </r>
  </si>
  <si>
    <r>
      <t xml:space="preserve">To resize the calculator to fit your screen click on the </t>
    </r>
    <r>
      <rPr>
        <b/>
        <sz val="10"/>
        <color indexed="16"/>
        <rFont val="Arial"/>
        <family val="2"/>
      </rPr>
      <t>Zoom to Fit</t>
    </r>
    <r>
      <rPr>
        <sz val="10"/>
        <rFont val="Arial"/>
        <family val="2"/>
      </rPr>
      <t xml:space="preserve"> button.</t>
    </r>
  </si>
  <si>
    <r>
      <t xml:space="preserve">The </t>
    </r>
    <r>
      <rPr>
        <b/>
        <sz val="10"/>
        <color indexed="16"/>
        <rFont val="Arial"/>
        <family val="2"/>
      </rPr>
      <t>Vibration magnitude</t>
    </r>
    <r>
      <rPr>
        <sz val="10"/>
        <rFont val="Arial"/>
        <family val="2"/>
      </rPr>
      <t xml:space="preserve"> is the frequency-weighted r.m.s. acceleration value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for each </t>
    </r>
    <r>
      <rPr>
        <b/>
        <sz val="10"/>
        <color indexed="16"/>
        <rFont val="Arial"/>
        <family val="2"/>
      </rPr>
      <t>tool or process</t>
    </r>
    <r>
      <rPr>
        <sz val="10"/>
        <rFont val="Arial"/>
        <family val="2"/>
      </rPr>
      <t>.</t>
    </r>
  </si>
  <si>
    <r>
      <t xml:space="preserve">The </t>
    </r>
    <r>
      <rPr>
        <b/>
        <sz val="10"/>
        <color indexed="16"/>
        <rFont val="Arial"/>
        <family val="2"/>
      </rPr>
      <t>Exposure duration</t>
    </r>
    <r>
      <rPr>
        <sz val="10"/>
        <rFont val="Arial"/>
        <family val="2"/>
      </rPr>
      <t xml:space="preserve"> is the total daily vibration contact time or "trigger time" for each </t>
    </r>
    <r>
      <rPr>
        <b/>
        <sz val="10"/>
        <color indexed="16"/>
        <rFont val="Arial"/>
        <family val="2"/>
      </rPr>
      <t>tool or process</t>
    </r>
    <r>
      <rPr>
        <sz val="10"/>
        <rFont val="Arial"/>
        <family val="2"/>
      </rPr>
      <t>.</t>
    </r>
  </si>
  <si>
    <r>
      <t>(</t>
    </r>
    <r>
      <rPr>
        <b/>
        <sz val="10"/>
        <color indexed="16"/>
        <rFont val="Arial"/>
        <family val="2"/>
      </rPr>
      <t>Exposure points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is a simple alternative to the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value for describing and managing exposures in the workplace. </t>
    </r>
  </si>
  <si>
    <r>
      <rPr>
        <b/>
        <sz val="10"/>
        <color indexed="16"/>
        <rFont val="Arial"/>
        <family val="2"/>
      </rPr>
      <t>Exposure points per hour</t>
    </r>
    <r>
      <rPr>
        <sz val="10"/>
        <rFont val="Arial"/>
        <family val="2"/>
      </rPr>
      <t xml:space="preserve"> is the rate at which exposure will rise at the specificed </t>
    </r>
    <r>
      <rPr>
        <b/>
        <sz val="10"/>
        <color indexed="16"/>
        <rFont val="Arial"/>
        <family val="2"/>
      </rPr>
      <t>vibration magnitude</t>
    </r>
    <r>
      <rPr>
        <sz val="10"/>
        <rFont val="Arial"/>
        <family val="2"/>
      </rPr>
      <t>.</t>
    </r>
  </si>
  <si>
    <r>
      <rPr>
        <b/>
        <sz val="10"/>
        <color indexed="16"/>
        <rFont val="Arial"/>
        <family val="2"/>
      </rPr>
      <t>Time to reach EAV</t>
    </r>
    <r>
      <rPr>
        <sz val="10"/>
        <rFont val="Arial"/>
        <family val="2"/>
      </rPr>
      <t xml:space="preserve"> is the time required to reach the exposure action value (EAV) of 2.5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</si>
  <si>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rPr>
        <b/>
        <sz val="10"/>
        <color indexed="16"/>
        <rFont val="Arial"/>
        <family val="2"/>
      </rPr>
      <t>Time to reach ELV</t>
    </r>
    <r>
      <rPr>
        <sz val="10"/>
        <rFont val="Arial"/>
        <family val="2"/>
      </rPr>
      <t xml:space="preserve"> is the time required to reach the exposure limit value (ELV) of 5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(8).</t>
    </r>
  </si>
  <si>
    <r>
      <rPr>
        <b/>
        <sz val="10"/>
        <color indexed="16"/>
        <rFont val="Arial"/>
        <family val="2"/>
      </rPr>
      <t>Partial exposure</t>
    </r>
    <r>
      <rPr>
        <sz val="10"/>
        <rFont val="Arial"/>
        <family val="2"/>
      </rPr>
      <t xml:space="preserve"> is the vibration exposure, expressed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for each </t>
    </r>
    <r>
      <rPr>
        <b/>
        <sz val="10"/>
        <color indexed="16"/>
        <rFont val="Arial"/>
        <family val="2"/>
      </rPr>
      <t>tool or process</t>
    </r>
    <r>
      <rPr>
        <sz val="10"/>
        <rFont val="Arial"/>
        <family val="2"/>
      </rPr>
      <t xml:space="preserve">.  </t>
    </r>
  </si>
  <si>
    <r>
      <rPr>
        <b/>
        <sz val="10"/>
        <color indexed="16"/>
        <rFont val="Arial"/>
        <family val="2"/>
      </rPr>
      <t>Total exposure</t>
    </r>
    <r>
      <rPr>
        <sz val="10"/>
        <rFont val="Arial"/>
        <family val="2"/>
      </rPr>
      <t>, also in 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(8) and in exposure points, is calculated from all the </t>
    </r>
    <r>
      <rPr>
        <b/>
        <sz val="10"/>
        <color indexed="16"/>
        <rFont val="Arial"/>
        <family val="2"/>
      </rPr>
      <t>partial exposures</t>
    </r>
    <r>
      <rPr>
        <sz val="10"/>
        <rFont val="Arial"/>
        <family val="2"/>
      </rPr>
      <t>.</t>
    </r>
  </si>
  <si>
    <r>
      <t xml:space="preserve">It is calculated from the </t>
    </r>
    <r>
      <rPr>
        <b/>
        <sz val="10"/>
        <color indexed="16"/>
        <rFont val="Arial"/>
        <family val="2"/>
      </rPr>
      <t>vibration magnitude</t>
    </r>
    <r>
      <rPr>
        <sz val="10"/>
        <rFont val="Arial"/>
        <family val="2"/>
      </rPr>
      <t xml:space="preserve"> and the </t>
    </r>
    <r>
      <rPr>
        <b/>
        <sz val="10"/>
        <color indexed="16"/>
        <rFont val="Arial"/>
        <family val="2"/>
      </rPr>
      <t>exposure duration</t>
    </r>
    <r>
      <rPr>
        <sz val="10"/>
        <rFont val="Arial"/>
        <family val="2"/>
      </rPr>
      <t>.</t>
    </r>
  </si>
  <si>
    <r>
      <t>(</t>
    </r>
    <r>
      <rPr>
        <b/>
        <sz val="10"/>
        <color indexed="16"/>
        <rFont val="Arial"/>
        <family val="2"/>
      </rPr>
      <t>Exposure points per hour</t>
    </r>
    <r>
      <rPr>
        <sz val="10"/>
        <rFont val="Arial"/>
        <family val="2"/>
      </rPr>
      <t xml:space="preserve">, </t>
    </r>
    <r>
      <rPr>
        <b/>
        <sz val="10"/>
        <color indexed="16"/>
        <rFont val="Arial"/>
        <family val="2"/>
      </rPr>
      <t>time to reach EAV</t>
    </r>
    <r>
      <rPr>
        <sz val="10"/>
        <rFont val="Arial"/>
        <family val="2"/>
      </rPr>
      <t xml:space="preserve"> and the </t>
    </r>
    <r>
      <rPr>
        <b/>
        <sz val="10"/>
        <color indexed="16"/>
        <rFont val="Arial"/>
        <family val="2"/>
      </rPr>
      <t>time to reach ELV</t>
    </r>
    <r>
      <rPr>
        <sz val="10"/>
        <rFont val="Arial"/>
        <family val="2"/>
      </rPr>
      <t xml:space="preserve"> are calculated from the </t>
    </r>
    <r>
      <rPr>
        <b/>
        <sz val="10"/>
        <color indexed="16"/>
        <rFont val="Arial"/>
        <family val="2"/>
      </rPr>
      <t>vibration magnitude</t>
    </r>
    <r>
      <rPr>
        <sz val="10"/>
        <rFont val="Arial"/>
        <family val="2"/>
      </rPr>
      <t xml:space="preserve"> for each </t>
    </r>
    <r>
      <rPr>
        <b/>
        <sz val="10"/>
        <color indexed="16"/>
        <rFont val="Arial"/>
        <family val="2"/>
      </rPr>
      <t>tool or process</t>
    </r>
    <r>
      <rPr>
        <sz val="10"/>
        <rFont val="Arial"/>
        <family val="2"/>
      </rPr>
      <t>.)</t>
    </r>
  </si>
  <si>
    <t>Tool or process 1</t>
  </si>
  <si>
    <t>Tool or process 2</t>
  </si>
  <si>
    <t>Tool or process 3</t>
  </si>
  <si>
    <t>Tool or process 4</t>
  </si>
  <si>
    <t>Tool or process 5</t>
  </si>
  <si>
    <t>Tool or process 6</t>
  </si>
  <si>
    <t xml:space="preserve">     Version 4.3  January 2014</t>
  </si>
  <si>
    <t>Warning indicators</t>
  </si>
  <si>
    <t>When a value for daily vibration exposure is shown, a warning indicator will be displayed below the daily exposure value:</t>
  </si>
  <si>
    <t>"WARNING: Exposure above 5m/s²A(8) ELV (400 points)"</t>
  </si>
  <si>
    <t>"WARNING: Exposure potentially above 5m/s²A(8) ELV (400 points)"</t>
  </si>
  <si>
    <t>"WARNING: Exposure at or above 2.5m/s²A(8) EAV (100 points)"</t>
  </si>
  <si>
    <t>"WARNING: Exposure potentially above 2.5m/s²A(8) EAV (100 points)"</t>
  </si>
  <si>
    <t>"Exposure likely to be below 2.5m/s²A(8) EAV (100 points)"</t>
  </si>
  <si>
    <t xml:space="preserve">however, accounting for typical uncertainies for expsoure estimates means that </t>
  </si>
  <si>
    <r>
      <t xml:space="preserve">the </t>
    </r>
    <r>
      <rPr>
        <sz val="10"/>
        <color indexed="16"/>
        <rFont val="Arial"/>
        <family val="2"/>
      </rPr>
      <t>actual exposure</t>
    </r>
    <r>
      <rPr>
        <sz val="10"/>
        <rFont val="Arial"/>
        <family val="2"/>
      </rPr>
      <t xml:space="preserve"> has the potential to be </t>
    </r>
    <r>
      <rPr>
        <sz val="10"/>
        <color indexed="16"/>
        <rFont val="Arial"/>
        <family val="2"/>
      </rPr>
      <t>at or above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action value</t>
    </r>
  </si>
  <si>
    <r>
      <t xml:space="preserve">the </t>
    </r>
    <r>
      <rPr>
        <sz val="10"/>
        <color indexed="16"/>
        <rFont val="Arial"/>
        <family val="2"/>
      </rPr>
      <t>actual exposure</t>
    </r>
    <r>
      <rPr>
        <sz val="10"/>
        <rFont val="Arial"/>
        <family val="2"/>
      </rPr>
      <t xml:space="preserve"> has the potential to be </t>
    </r>
    <r>
      <rPr>
        <sz val="10"/>
        <color indexed="16"/>
        <rFont val="Arial"/>
        <family val="2"/>
      </rPr>
      <t>above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limit value</t>
    </r>
  </si>
  <si>
    <r>
      <t xml:space="preserve">The calculated exposure value is </t>
    </r>
    <r>
      <rPr>
        <sz val="10"/>
        <color indexed="16"/>
        <rFont val="Arial"/>
        <family val="2"/>
      </rPr>
      <t>below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action value</t>
    </r>
  </si>
  <si>
    <r>
      <t xml:space="preserve">and the actual exposure is likely to be </t>
    </r>
    <r>
      <rPr>
        <sz val="10"/>
        <color indexed="16"/>
        <rFont val="Arial"/>
        <family val="2"/>
      </rPr>
      <t>below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action value</t>
    </r>
  </si>
  <si>
    <r>
      <t xml:space="preserve">The calculated exposure value is </t>
    </r>
    <r>
      <rPr>
        <sz val="10"/>
        <color indexed="16"/>
        <rFont val="Arial"/>
        <family val="2"/>
      </rPr>
      <t>above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limit value</t>
    </r>
  </si>
  <si>
    <r>
      <t xml:space="preserve">The calculated exposure value is </t>
    </r>
    <r>
      <rPr>
        <sz val="10"/>
        <color indexed="16"/>
        <rFont val="Arial"/>
        <family val="2"/>
      </rPr>
      <t>just below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limit value</t>
    </r>
    <r>
      <rPr>
        <sz val="10"/>
        <rFont val="Arial"/>
        <family val="2"/>
      </rPr>
      <t xml:space="preserve">, </t>
    </r>
  </si>
  <si>
    <r>
      <t xml:space="preserve">The calculated exposure value is </t>
    </r>
    <r>
      <rPr>
        <sz val="10"/>
        <color indexed="16"/>
        <rFont val="Arial"/>
        <family val="2"/>
      </rPr>
      <t>at or above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exposure action value</t>
    </r>
  </si>
  <si>
    <r>
      <t xml:space="preserve">The calculated exposure value is </t>
    </r>
    <r>
      <rPr>
        <sz val="10"/>
        <color indexed="16"/>
        <rFont val="Arial"/>
        <family val="2"/>
      </rPr>
      <t>just below</t>
    </r>
    <r>
      <rPr>
        <sz val="10"/>
        <rFont val="Arial"/>
        <family val="2"/>
      </rPr>
      <t xml:space="preserve"> the </t>
    </r>
    <r>
      <rPr>
        <sz val="10"/>
        <color indexed="16"/>
        <rFont val="Arial"/>
        <family val="2"/>
      </rPr>
      <t>exposue action value</t>
    </r>
    <r>
      <rPr>
        <sz val="10"/>
        <rFont val="Arial"/>
        <family val="2"/>
      </rPr>
      <t xml:space="preserve">,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</si>
</sst>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71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16"/>
      <name val="Arial"/>
      <family val="2"/>
    </font>
    <font>
      <b/>
      <sz val="18"/>
      <color indexed="16"/>
      <name val="Arial"/>
      <family val="2"/>
    </font>
    <font>
      <b/>
      <sz val="8"/>
      <color indexed="16"/>
      <name val="Arial"/>
      <family val="2"/>
    </font>
    <font>
      <sz val="12"/>
      <color indexed="45"/>
      <name val="Arial"/>
      <family val="2"/>
    </font>
    <font>
      <b/>
      <u val="single"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i/>
      <sz val="8"/>
      <color indexed="16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9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4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center"/>
      <protection/>
    </xf>
    <xf numFmtId="0" fontId="5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0" fontId="5" fillId="34" borderId="0" xfId="0" applyNumberFormat="1" applyFont="1" applyFill="1" applyAlignment="1" applyProtection="1">
      <alignment horizontal="center"/>
      <protection/>
    </xf>
    <xf numFmtId="0" fontId="3" fillId="34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top"/>
      <protection/>
    </xf>
    <xf numFmtId="1" fontId="4" fillId="35" borderId="10" xfId="0" applyNumberFormat="1" applyFont="1" applyFill="1" applyBorder="1" applyAlignment="1" applyProtection="1">
      <alignment horizontal="center" vertical="top"/>
      <protection/>
    </xf>
    <xf numFmtId="0" fontId="4" fillId="35" borderId="11" xfId="0" applyNumberFormat="1" applyFont="1" applyFill="1" applyBorder="1" applyAlignment="1" applyProtection="1">
      <alignment horizontal="center" vertical="top"/>
      <protection/>
    </xf>
    <xf numFmtId="0" fontId="4" fillId="35" borderId="12" xfId="0" applyNumberFormat="1" applyFont="1" applyFill="1" applyBorder="1" applyAlignment="1" applyProtection="1">
      <alignment horizontal="center" vertical="top"/>
      <protection/>
    </xf>
    <xf numFmtId="0" fontId="4" fillId="35" borderId="13" xfId="0" applyNumberFormat="1" applyFont="1" applyFill="1" applyBorder="1" applyAlignment="1" applyProtection="1">
      <alignment horizontal="center" vertical="center"/>
      <protection/>
    </xf>
    <xf numFmtId="0" fontId="4" fillId="35" borderId="14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35" borderId="16" xfId="0" applyNumberFormat="1" applyFont="1" applyFill="1" applyBorder="1" applyAlignment="1" applyProtection="1">
      <alignment horizontal="center" vertical="center"/>
      <protection/>
    </xf>
    <xf numFmtId="164" fontId="15" fillId="36" borderId="17" xfId="0" applyNumberFormat="1" applyFont="1" applyFill="1" applyBorder="1" applyAlignment="1" applyProtection="1">
      <alignment horizontal="center"/>
      <protection/>
    </xf>
    <xf numFmtId="1" fontId="15" fillId="36" borderId="18" xfId="0" applyNumberFormat="1" applyFont="1" applyFill="1" applyBorder="1" applyAlignment="1" applyProtection="1">
      <alignment horizontal="center"/>
      <protection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1" fontId="4" fillId="36" borderId="13" xfId="0" applyNumberFormat="1" applyFont="1" applyFill="1" applyBorder="1" applyAlignment="1" applyProtection="1">
      <alignment horizontal="center" vertical="center"/>
      <protection/>
    </xf>
    <xf numFmtId="0" fontId="4" fillId="36" borderId="13" xfId="0" applyNumberFormat="1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NumberFormat="1" applyFont="1" applyFill="1" applyBorder="1" applyAlignment="1" applyProtection="1">
      <alignment horizontal="center" vertical="center"/>
      <protection locked="0"/>
    </xf>
    <xf numFmtId="164" fontId="4" fillId="36" borderId="22" xfId="0" applyNumberFormat="1" applyFont="1" applyFill="1" applyBorder="1" applyAlignment="1" applyProtection="1">
      <alignment horizontal="center" vertical="center"/>
      <protection/>
    </xf>
    <xf numFmtId="1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1" fillId="33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Alignment="1" applyProtection="1">
      <alignment horizontal="left"/>
      <protection/>
    </xf>
    <xf numFmtId="0" fontId="22" fillId="33" borderId="0" xfId="0" applyNumberFormat="1" applyFont="1" applyFill="1" applyAlignment="1" applyProtection="1">
      <alignment horizontal="centerContinuous"/>
      <protection/>
    </xf>
    <xf numFmtId="0" fontId="12" fillId="33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Alignment="1" applyProtection="1">
      <alignment horizont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4" fillId="39" borderId="25" xfId="0" applyNumberFormat="1" applyFont="1" applyFill="1" applyBorder="1" applyAlignment="1" applyProtection="1">
      <alignment/>
      <protection/>
    </xf>
    <xf numFmtId="0" fontId="4" fillId="39" borderId="26" xfId="0" applyNumberFormat="1" applyFont="1" applyFill="1" applyBorder="1" applyAlignment="1" applyProtection="1">
      <alignment/>
      <protection/>
    </xf>
    <xf numFmtId="0" fontId="8" fillId="38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49" fontId="13" fillId="38" borderId="0" xfId="0" applyNumberFormat="1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3" fillId="38" borderId="0" xfId="0" applyNumberFormat="1" applyFont="1" applyFill="1" applyAlignment="1" applyProtection="1">
      <alignment horizontal="center"/>
      <protection/>
    </xf>
    <xf numFmtId="0" fontId="0" fillId="38" borderId="0" xfId="0" applyFont="1" applyFill="1" applyBorder="1" applyAlignment="1">
      <alignment horizontal="center"/>
    </xf>
    <xf numFmtId="0" fontId="24" fillId="38" borderId="0" xfId="0" applyFont="1" applyFill="1" applyBorder="1" applyAlignment="1">
      <alignment/>
    </xf>
    <xf numFmtId="0" fontId="25" fillId="38" borderId="27" xfId="0" applyNumberFormat="1" applyFont="1" applyFill="1" applyBorder="1" applyAlignment="1" applyProtection="1">
      <alignment vertical="center"/>
      <protection/>
    </xf>
    <xf numFmtId="0" fontId="11" fillId="38" borderId="28" xfId="0" applyNumberFormat="1" applyFont="1" applyFill="1" applyBorder="1" applyAlignment="1" applyProtection="1">
      <alignment/>
      <protection/>
    </xf>
    <xf numFmtId="0" fontId="26" fillId="38" borderId="28" xfId="0" applyNumberFormat="1" applyFont="1" applyFill="1" applyBorder="1" applyAlignment="1" applyProtection="1">
      <alignment/>
      <protection/>
    </xf>
    <xf numFmtId="0" fontId="26" fillId="38" borderId="29" xfId="0" applyNumberFormat="1" applyFont="1" applyFill="1" applyBorder="1" applyAlignment="1" applyProtection="1">
      <alignment/>
      <protection/>
    </xf>
    <xf numFmtId="0" fontId="18" fillId="38" borderId="30" xfId="0" applyNumberFormat="1" applyFont="1" applyFill="1" applyBorder="1" applyAlignment="1" applyProtection="1">
      <alignment vertical="center"/>
      <protection/>
    </xf>
    <xf numFmtId="0" fontId="18" fillId="38" borderId="0" xfId="0" applyNumberFormat="1" applyFont="1" applyFill="1" applyBorder="1" applyAlignment="1" applyProtection="1">
      <alignment/>
      <protection/>
    </xf>
    <xf numFmtId="0" fontId="11" fillId="38" borderId="0" xfId="0" applyNumberFormat="1" applyFont="1" applyFill="1" applyBorder="1" applyAlignment="1" applyProtection="1">
      <alignment/>
      <protection/>
    </xf>
    <xf numFmtId="0" fontId="26" fillId="38" borderId="0" xfId="0" applyNumberFormat="1" applyFont="1" applyFill="1" applyBorder="1" applyAlignment="1" applyProtection="1">
      <alignment/>
      <protection/>
    </xf>
    <xf numFmtId="0" fontId="8" fillId="38" borderId="0" xfId="0" applyNumberFormat="1" applyFont="1" applyFill="1" applyBorder="1" applyAlignment="1" applyProtection="1">
      <alignment/>
      <protection/>
    </xf>
    <xf numFmtId="0" fontId="26" fillId="38" borderId="0" xfId="0" applyNumberFormat="1" applyFont="1" applyFill="1" applyBorder="1" applyAlignment="1" applyProtection="1">
      <alignment horizontal="centerContinuous"/>
      <protection/>
    </xf>
    <xf numFmtId="164" fontId="26" fillId="38" borderId="31" xfId="0" applyNumberFormat="1" applyFont="1" applyFill="1" applyBorder="1" applyAlignment="1" applyProtection="1">
      <alignment horizontal="centerContinuous"/>
      <protection/>
    </xf>
    <xf numFmtId="0" fontId="19" fillId="38" borderId="0" xfId="0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Border="1" applyAlignment="1" applyProtection="1">
      <alignment horizontal="center"/>
      <protection/>
    </xf>
    <xf numFmtId="0" fontId="26" fillId="38" borderId="31" xfId="0" applyNumberFormat="1" applyFont="1" applyFill="1" applyBorder="1" applyAlignment="1" applyProtection="1">
      <alignment/>
      <protection/>
    </xf>
    <xf numFmtId="0" fontId="18" fillId="38" borderId="32" xfId="0" applyNumberFormat="1" applyFont="1" applyFill="1" applyBorder="1" applyAlignment="1" applyProtection="1">
      <alignment vertical="center"/>
      <protection/>
    </xf>
    <xf numFmtId="0" fontId="19" fillId="38" borderId="33" xfId="0" applyNumberFormat="1" applyFont="1" applyFill="1" applyBorder="1" applyAlignment="1" applyProtection="1">
      <alignment horizontal="center"/>
      <protection/>
    </xf>
    <xf numFmtId="0" fontId="26" fillId="38" borderId="33" xfId="0" applyNumberFormat="1" applyFont="1" applyFill="1" applyBorder="1" applyAlignment="1" applyProtection="1">
      <alignment horizontal="center"/>
      <protection/>
    </xf>
    <xf numFmtId="0" fontId="26" fillId="38" borderId="33" xfId="0" applyNumberFormat="1" applyFont="1" applyFill="1" applyBorder="1" applyAlignment="1" applyProtection="1">
      <alignment/>
      <protection/>
    </xf>
    <xf numFmtId="0" fontId="26" fillId="38" borderId="34" xfId="0" applyNumberFormat="1" applyFont="1" applyFill="1" applyBorder="1" applyAlignment="1" applyProtection="1">
      <alignment/>
      <protection/>
    </xf>
    <xf numFmtId="0" fontId="27" fillId="38" borderId="0" xfId="0" applyNumberFormat="1" applyFont="1" applyFill="1" applyAlignment="1" applyProtection="1">
      <alignment/>
      <protection/>
    </xf>
    <xf numFmtId="0" fontId="21" fillId="38" borderId="0" xfId="0" applyNumberFormat="1" applyFont="1" applyFill="1" applyAlignment="1" applyProtection="1">
      <alignment/>
      <protection/>
    </xf>
    <xf numFmtId="0" fontId="12" fillId="38" borderId="0" xfId="0" applyNumberFormat="1" applyFont="1" applyFill="1" applyAlignment="1" applyProtection="1">
      <alignment/>
      <protection/>
    </xf>
    <xf numFmtId="0" fontId="28" fillId="38" borderId="0" xfId="0" applyNumberFormat="1" applyFont="1" applyFill="1" applyAlignment="1" applyProtection="1">
      <alignment/>
      <protection/>
    </xf>
    <xf numFmtId="0" fontId="21" fillId="38" borderId="0" xfId="0" applyNumberFormat="1" applyFont="1" applyFill="1" applyBorder="1" applyAlignment="1" applyProtection="1">
      <alignment/>
      <protection/>
    </xf>
    <xf numFmtId="0" fontId="12" fillId="38" borderId="0" xfId="0" applyNumberFormat="1" applyFont="1" applyFill="1" applyAlignment="1" applyProtection="1">
      <alignment horizontal="center"/>
      <protection/>
    </xf>
    <xf numFmtId="0" fontId="21" fillId="38" borderId="0" xfId="0" applyFont="1" applyFill="1" applyAlignment="1">
      <alignment/>
    </xf>
    <xf numFmtId="0" fontId="27" fillId="38" borderId="0" xfId="0" applyNumberFormat="1" applyFont="1" applyFill="1" applyAlignment="1" applyProtection="1">
      <alignment vertical="center"/>
      <protection/>
    </xf>
    <xf numFmtId="0" fontId="28" fillId="38" borderId="0" xfId="0" applyNumberFormat="1" applyFont="1" applyFill="1" applyAlignment="1" applyProtection="1">
      <alignment vertical="center"/>
      <protection/>
    </xf>
    <xf numFmtId="0" fontId="28" fillId="38" borderId="0" xfId="0" applyNumberFormat="1" applyFont="1" applyFill="1" applyAlignment="1" applyProtection="1">
      <alignment horizontal="center" vertical="center"/>
      <protection/>
    </xf>
    <xf numFmtId="0" fontId="28" fillId="38" borderId="0" xfId="0" applyNumberFormat="1" applyFont="1" applyFill="1" applyBorder="1" applyAlignment="1" applyProtection="1">
      <alignment horizontal="center" vertical="center"/>
      <protection/>
    </xf>
    <xf numFmtId="0" fontId="28" fillId="38" borderId="0" xfId="0" applyNumberFormat="1" applyFont="1" applyFill="1" applyBorder="1" applyAlignment="1" applyProtection="1">
      <alignment/>
      <protection hidden="1" locked="0"/>
    </xf>
    <xf numFmtId="0" fontId="28" fillId="38" borderId="0" xfId="0" applyNumberFormat="1" applyFont="1" applyFill="1" applyBorder="1" applyAlignment="1" applyProtection="1">
      <alignment/>
      <protection/>
    </xf>
    <xf numFmtId="0" fontId="28" fillId="38" borderId="0" xfId="0" applyNumberFormat="1" applyFont="1" applyFill="1" applyBorder="1" applyAlignment="1" applyProtection="1">
      <alignment horizontal="center"/>
      <protection/>
    </xf>
    <xf numFmtId="1" fontId="28" fillId="38" borderId="0" xfId="0" applyNumberFormat="1" applyFont="1" applyFill="1" applyBorder="1" applyAlignment="1" applyProtection="1">
      <alignment horizontal="center"/>
      <protection/>
    </xf>
    <xf numFmtId="0" fontId="28" fillId="38" borderId="0" xfId="0" applyNumberFormat="1" applyFont="1" applyFill="1" applyAlignment="1" applyProtection="1">
      <alignment vertical="top"/>
      <protection/>
    </xf>
    <xf numFmtId="0" fontId="29" fillId="38" borderId="0" xfId="0" applyNumberFormat="1" applyFont="1" applyFill="1" applyAlignment="1" applyProtection="1">
      <alignment vertical="center" wrapText="1"/>
      <protection/>
    </xf>
    <xf numFmtId="0" fontId="28" fillId="38" borderId="0" xfId="0" applyNumberFormat="1" applyFont="1" applyFill="1" applyBorder="1" applyAlignment="1" applyProtection="1">
      <alignment horizontal="centerContinuous"/>
      <protection/>
    </xf>
    <xf numFmtId="164" fontId="28" fillId="38" borderId="0" xfId="0" applyNumberFormat="1" applyFont="1" applyFill="1" applyBorder="1" applyAlignment="1" applyProtection="1">
      <alignment horizontal="centerContinuous"/>
      <protection/>
    </xf>
    <xf numFmtId="0" fontId="28" fillId="38" borderId="0" xfId="0" applyNumberFormat="1" applyFont="1" applyFill="1" applyAlignment="1" applyProtection="1">
      <alignment horizontal="center"/>
      <protection/>
    </xf>
    <xf numFmtId="0" fontId="30" fillId="33" borderId="0" xfId="0" applyNumberFormat="1" applyFont="1" applyFill="1" applyAlignment="1" applyProtection="1">
      <alignment horizontal="right"/>
      <protection/>
    </xf>
    <xf numFmtId="0" fontId="31" fillId="38" borderId="0" xfId="0" applyFont="1" applyFill="1" applyBorder="1" applyAlignment="1">
      <alignment horizontal="center"/>
    </xf>
    <xf numFmtId="0" fontId="32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38" borderId="0" xfId="0" applyNumberFormat="1" applyFont="1" applyFill="1" applyAlignment="1" applyProtection="1">
      <alignment vertical="center"/>
      <protection hidden="1"/>
    </xf>
    <xf numFmtId="0" fontId="28" fillId="38" borderId="0" xfId="0" applyNumberFormat="1" applyFont="1" applyFill="1" applyAlignment="1" applyProtection="1">
      <alignment horizontal="center" vertical="center"/>
      <protection hidden="1"/>
    </xf>
    <xf numFmtId="0" fontId="28" fillId="38" borderId="0" xfId="0" applyNumberFormat="1" applyFont="1" applyFill="1" applyAlignment="1" applyProtection="1">
      <alignment/>
      <protection hidden="1"/>
    </xf>
    <xf numFmtId="0" fontId="28" fillId="38" borderId="0" xfId="0" applyFont="1" applyFill="1" applyBorder="1" applyAlignment="1" applyProtection="1">
      <alignment horizontal="center" vertical="center"/>
      <protection hidden="1"/>
    </xf>
    <xf numFmtId="0" fontId="33" fillId="40" borderId="27" xfId="0" applyNumberFormat="1" applyFont="1" applyFill="1" applyBorder="1" applyAlignment="1" applyProtection="1">
      <alignment horizontal="center" vertical="center" wrapText="1"/>
      <protection/>
    </xf>
    <xf numFmtId="0" fontId="33" fillId="40" borderId="28" xfId="0" applyNumberFormat="1" applyFont="1" applyFill="1" applyBorder="1" applyAlignment="1" applyProtection="1">
      <alignment horizontal="center" vertical="center" wrapText="1"/>
      <protection/>
    </xf>
    <xf numFmtId="0" fontId="33" fillId="40" borderId="29" xfId="0" applyNumberFormat="1" applyFont="1" applyFill="1" applyBorder="1" applyAlignment="1" applyProtection="1">
      <alignment horizontal="center" vertical="center" wrapText="1"/>
      <protection/>
    </xf>
    <xf numFmtId="0" fontId="33" fillId="40" borderId="32" xfId="0" applyNumberFormat="1" applyFont="1" applyFill="1" applyBorder="1" applyAlignment="1" applyProtection="1">
      <alignment horizontal="center" vertical="center" wrapText="1"/>
      <protection/>
    </xf>
    <xf numFmtId="0" fontId="33" fillId="40" borderId="33" xfId="0" applyNumberFormat="1" applyFont="1" applyFill="1" applyBorder="1" applyAlignment="1" applyProtection="1">
      <alignment horizontal="center" vertical="center" wrapText="1"/>
      <protection/>
    </xf>
    <xf numFmtId="0" fontId="33" fillId="40" borderId="34" xfId="0" applyNumberFormat="1" applyFont="1" applyFill="1" applyBorder="1" applyAlignment="1" applyProtection="1">
      <alignment horizontal="center" vertical="center" wrapText="1"/>
      <protection/>
    </xf>
    <xf numFmtId="0" fontId="4" fillId="35" borderId="35" xfId="0" applyNumberFormat="1" applyFont="1" applyFill="1" applyBorder="1" applyAlignment="1" applyProtection="1">
      <alignment horizontal="center" vertical="center"/>
      <protection/>
    </xf>
    <xf numFmtId="0" fontId="4" fillId="35" borderId="36" xfId="0" applyNumberFormat="1" applyFont="1" applyFill="1" applyBorder="1" applyAlignment="1" applyProtection="1">
      <alignment horizontal="center" vertical="center"/>
      <protection/>
    </xf>
    <xf numFmtId="0" fontId="4" fillId="35" borderId="37" xfId="0" applyNumberFormat="1" applyFont="1" applyFill="1" applyBorder="1" applyAlignment="1" applyProtection="1">
      <alignment horizontal="center" vertical="center"/>
      <protection/>
    </xf>
    <xf numFmtId="0" fontId="4" fillId="35" borderId="3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auto="1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rgb="FFFF0000"/>
      </font>
    </dxf>
    <dxf>
      <font>
        <color rgb="FFFF0000"/>
      </font>
      <border/>
    </dxf>
    <dxf>
      <fill>
        <patternFill>
          <bgColor rgb="FF800000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auto="1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638175</xdr:colOff>
      <xdr:row>2</xdr:row>
      <xdr:rowOff>209550</xdr:rowOff>
    </xdr:to>
    <xdr:pic>
      <xdr:nvPicPr>
        <xdr:cNvPr id="1" name="Picture 1" descr="hselogo"/>
        <xdr:cNvPicPr preferRelativeResize="1">
          <a:picLocks noChangeAspect="1"/>
        </xdr:cNvPicPr>
      </xdr:nvPicPr>
      <xdr:blipFill>
        <a:blip r:embed="rId1"/>
        <a:srcRect l="5482" r="5630" b="2464"/>
        <a:stretch>
          <a:fillRect/>
        </a:stretch>
      </xdr:blipFill>
      <xdr:spPr>
        <a:xfrm>
          <a:off x="142875" y="57150"/>
          <a:ext cx="63817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95250</xdr:rowOff>
    </xdr:from>
    <xdr:to>
      <xdr:col>7</xdr:col>
      <xdr:colOff>142875</xdr:colOff>
      <xdr:row>5</xdr:row>
      <xdr:rowOff>133350</xdr:rowOff>
    </xdr:to>
    <xdr:pic>
      <xdr:nvPicPr>
        <xdr:cNvPr id="1" name="Picture 1" descr="hs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9525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43"/>
  <sheetViews>
    <sheetView showRowColHeaders="0" showZeros="0" tabSelected="1" showOutlineSymbols="0" zoomScale="107" zoomScaleNormal="107" zoomScalePageLayoutView="0" workbookViewId="0" topLeftCell="A1">
      <selection activeCell="C7" sqref="C7"/>
    </sheetView>
  </sheetViews>
  <sheetFormatPr defaultColWidth="0" defaultRowHeight="15" zeroHeight="1"/>
  <cols>
    <col min="1" max="1" width="1.66796875" style="0" customWidth="1"/>
    <col min="2" max="2" width="14.99609375" style="0" customWidth="1"/>
    <col min="3" max="3" width="8.88671875" style="0" customWidth="1"/>
    <col min="4" max="4" width="1.66796875" style="16" customWidth="1"/>
    <col min="5" max="5" width="7.77734375" style="0" customWidth="1"/>
    <col min="6" max="6" width="1.66796875" style="0" customWidth="1"/>
    <col min="7" max="7" width="7.21484375" style="0" customWidth="1"/>
    <col min="8" max="8" width="7.10546875" style="0" customWidth="1"/>
    <col min="9" max="9" width="1.66796875" style="0" customWidth="1"/>
    <col min="10" max="10" width="7.21484375" style="0" customWidth="1"/>
    <col min="11" max="11" width="6.77734375" style="0" customWidth="1"/>
    <col min="12" max="12" width="1.66796875" style="0" customWidth="1"/>
    <col min="13" max="13" width="6.21484375" style="0" customWidth="1"/>
    <col min="14" max="14" width="6.3359375" style="0" customWidth="1"/>
    <col min="15" max="15" width="1.66796875" style="0" customWidth="1"/>
    <col min="16" max="16" width="8.88671875" style="0" customWidth="1"/>
    <col min="17" max="17" width="1.66796875" style="0" customWidth="1"/>
    <col min="18" max="18" width="8.88671875" style="0" customWidth="1"/>
    <col min="19" max="19" width="1.66796875" style="9" customWidth="1"/>
    <col min="20" max="16384" width="0" style="0" hidden="1" customWidth="1"/>
  </cols>
  <sheetData>
    <row r="1" spans="1:19" s="39" customFormat="1" ht="15">
      <c r="A1" s="77"/>
      <c r="B1" s="77"/>
      <c r="C1" s="77"/>
      <c r="D1" s="77"/>
      <c r="E1" s="77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7"/>
    </row>
    <row r="2" spans="1:19" s="39" customFormat="1" ht="23.25">
      <c r="A2" s="78"/>
      <c r="B2" s="41"/>
      <c r="C2" s="42" t="s">
        <v>3</v>
      </c>
      <c r="D2" s="42"/>
      <c r="E2" s="42"/>
      <c r="F2" s="43"/>
      <c r="G2" s="43"/>
      <c r="H2" s="44"/>
      <c r="I2" s="41"/>
      <c r="J2" s="41"/>
      <c r="K2" s="45"/>
      <c r="L2" s="41"/>
      <c r="M2" s="44"/>
      <c r="N2" s="44"/>
      <c r="O2" s="44"/>
      <c r="P2" s="44"/>
      <c r="Q2" s="46"/>
      <c r="R2" s="96" t="s">
        <v>61</v>
      </c>
      <c r="S2" s="82"/>
    </row>
    <row r="3" spans="1:19" s="39" customFormat="1" ht="18.75" customHeight="1">
      <c r="A3" s="78"/>
      <c r="B3" s="78"/>
      <c r="C3" s="81"/>
      <c r="D3" s="81"/>
      <c r="E3" s="81"/>
      <c r="F3" s="81"/>
      <c r="G3" s="81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s="39" customFormat="1" ht="15">
      <c r="A4" s="79"/>
      <c r="B4" s="17" t="s">
        <v>29</v>
      </c>
      <c r="C4" s="17" t="s">
        <v>8</v>
      </c>
      <c r="D4" s="86"/>
      <c r="E4" s="17" t="s">
        <v>13</v>
      </c>
      <c r="F4" s="85"/>
      <c r="G4" s="112" t="s">
        <v>10</v>
      </c>
      <c r="H4" s="113"/>
      <c r="I4" s="84"/>
      <c r="J4" s="112" t="s">
        <v>12</v>
      </c>
      <c r="K4" s="113"/>
      <c r="L4" s="84"/>
      <c r="M4" s="112" t="s">
        <v>13</v>
      </c>
      <c r="N4" s="113"/>
      <c r="O4" s="84"/>
      <c r="P4" s="17" t="s">
        <v>15</v>
      </c>
      <c r="Q4" s="83"/>
      <c r="R4" s="17" t="s">
        <v>15</v>
      </c>
      <c r="S4" s="79"/>
    </row>
    <row r="5" spans="1:19" s="39" customFormat="1" ht="15">
      <c r="A5" s="79"/>
      <c r="B5" s="18" t="s">
        <v>30</v>
      </c>
      <c r="C5" s="18" t="s">
        <v>7</v>
      </c>
      <c r="D5" s="86"/>
      <c r="E5" s="18" t="s">
        <v>18</v>
      </c>
      <c r="F5" s="83"/>
      <c r="G5" s="114" t="s">
        <v>9</v>
      </c>
      <c r="H5" s="115"/>
      <c r="I5" s="84" t="s">
        <v>5</v>
      </c>
      <c r="J5" s="114" t="s">
        <v>11</v>
      </c>
      <c r="K5" s="115"/>
      <c r="L5" s="84" t="s">
        <v>5</v>
      </c>
      <c r="M5" s="114" t="s">
        <v>14</v>
      </c>
      <c r="N5" s="115"/>
      <c r="O5" s="84" t="s">
        <v>4</v>
      </c>
      <c r="P5" s="18" t="s">
        <v>16</v>
      </c>
      <c r="Q5" s="83" t="s">
        <v>20</v>
      </c>
      <c r="R5" s="18" t="s">
        <v>16</v>
      </c>
      <c r="S5" s="79"/>
    </row>
    <row r="6" spans="1:19" s="39" customFormat="1" ht="15">
      <c r="A6" s="79"/>
      <c r="B6" s="23" t="s">
        <v>31</v>
      </c>
      <c r="C6" s="23" t="s">
        <v>2</v>
      </c>
      <c r="D6" s="86"/>
      <c r="E6" s="23" t="s">
        <v>27</v>
      </c>
      <c r="F6" s="83"/>
      <c r="G6" s="23" t="s">
        <v>0</v>
      </c>
      <c r="H6" s="23" t="s">
        <v>1</v>
      </c>
      <c r="I6" s="84"/>
      <c r="J6" s="24" t="s">
        <v>0</v>
      </c>
      <c r="K6" s="23" t="s">
        <v>1</v>
      </c>
      <c r="L6" s="84"/>
      <c r="M6" s="25" t="s">
        <v>0</v>
      </c>
      <c r="N6" s="26" t="s">
        <v>1</v>
      </c>
      <c r="O6" s="84"/>
      <c r="P6" s="23" t="s">
        <v>6</v>
      </c>
      <c r="Q6" s="83"/>
      <c r="R6" s="23" t="s">
        <v>18</v>
      </c>
      <c r="S6" s="79"/>
    </row>
    <row r="7" spans="1:19" s="39" customFormat="1" ht="15">
      <c r="A7" s="79"/>
      <c r="B7" s="29" t="s">
        <v>55</v>
      </c>
      <c r="C7" s="30"/>
      <c r="D7" s="105"/>
      <c r="E7" s="31">
        <f aca="true" t="shared" si="0" ref="E7:E12">IF(C7&lt;=0,"",(2*C7*C7))</f>
      </c>
      <c r="F7" s="102"/>
      <c r="G7" s="32">
        <f aca="true" t="shared" si="1" ref="G7:G12">IF(C7&lt;=0,"",IF(I7&gt;=24,"&gt;24",TRUNC(I7)))</f>
      </c>
      <c r="H7" s="31">
        <f aca="true" t="shared" si="2" ref="H7:H12">IF(C7&lt;=0,"",IF(I7&gt;=24,"",(I7-G7)*60))</f>
      </c>
      <c r="I7" s="103" t="str">
        <f aca="true" t="shared" si="3" ref="I7:I12">IF(C7&lt;=0," ",(8*2.5*2.5/(C7*C7)))</f>
        <v> </v>
      </c>
      <c r="J7" s="32">
        <f aca="true" t="shared" si="4" ref="J7:J12">IF(C7&lt;=0,"",IF(L7&gt;=24,"&gt;24",TRUNC(L7)))</f>
      </c>
      <c r="K7" s="31">
        <f aca="true" t="shared" si="5" ref="K7:K12">IF(C7&lt;=0,"",IF(L7&gt;=24,"",(L7-J7)*60))</f>
      </c>
      <c r="L7" s="102">
        <f aca="true" t="shared" si="6" ref="L7:L12">IF(C7&lt;=0,"",(8*5*5/(C7*C7)))</f>
      </c>
      <c r="M7" s="33"/>
      <c r="N7" s="34"/>
      <c r="O7" s="103">
        <f aca="true" t="shared" si="7" ref="O7:O12">(M7*60)+N7</f>
        <v>0</v>
      </c>
      <c r="P7" s="35">
        <f aca="true" t="shared" si="8" ref="P7:P12">IF(OR(C7&lt;=0,O7&lt;=0,O7&gt;1440),"",(C7*(O7^0.5)/21.9))</f>
      </c>
      <c r="Q7" s="102"/>
      <c r="R7" s="36">
        <f aca="true" t="shared" si="9" ref="R7:R12">IF(P7="","",VALUE(FIXED((P7^2)*100/6.25,0,TRUE)))</f>
      </c>
      <c r="S7" s="104"/>
    </row>
    <row r="8" spans="1:19" s="39" customFormat="1" ht="15">
      <c r="A8" s="79"/>
      <c r="B8" s="29" t="s">
        <v>56</v>
      </c>
      <c r="C8" s="30"/>
      <c r="D8" s="105"/>
      <c r="E8" s="31">
        <f t="shared" si="0"/>
      </c>
      <c r="F8" s="102"/>
      <c r="G8" s="32">
        <f t="shared" si="1"/>
      </c>
      <c r="H8" s="31">
        <f t="shared" si="2"/>
      </c>
      <c r="I8" s="103" t="str">
        <f t="shared" si="3"/>
        <v> </v>
      </c>
      <c r="J8" s="32">
        <f t="shared" si="4"/>
      </c>
      <c r="K8" s="31">
        <f t="shared" si="5"/>
      </c>
      <c r="L8" s="102">
        <f t="shared" si="6"/>
      </c>
      <c r="M8" s="37"/>
      <c r="N8" s="34"/>
      <c r="O8" s="103">
        <f t="shared" si="7"/>
        <v>0</v>
      </c>
      <c r="P8" s="35">
        <f t="shared" si="8"/>
      </c>
      <c r="Q8" s="102"/>
      <c r="R8" s="36">
        <f t="shared" si="9"/>
      </c>
      <c r="S8" s="104"/>
    </row>
    <row r="9" spans="1:19" s="39" customFormat="1" ht="15">
      <c r="A9" s="79"/>
      <c r="B9" s="29" t="s">
        <v>57</v>
      </c>
      <c r="C9" s="30"/>
      <c r="D9" s="105"/>
      <c r="E9" s="31">
        <f t="shared" si="0"/>
      </c>
      <c r="F9" s="102"/>
      <c r="G9" s="32">
        <f t="shared" si="1"/>
      </c>
      <c r="H9" s="31">
        <f t="shared" si="2"/>
      </c>
      <c r="I9" s="103" t="str">
        <f t="shared" si="3"/>
        <v> </v>
      </c>
      <c r="J9" s="32">
        <f t="shared" si="4"/>
      </c>
      <c r="K9" s="31">
        <f t="shared" si="5"/>
      </c>
      <c r="L9" s="102">
        <f t="shared" si="6"/>
      </c>
      <c r="M9" s="37"/>
      <c r="N9" s="34"/>
      <c r="O9" s="103">
        <f t="shared" si="7"/>
        <v>0</v>
      </c>
      <c r="P9" s="35">
        <f t="shared" si="8"/>
      </c>
      <c r="Q9" s="102"/>
      <c r="R9" s="36">
        <f t="shared" si="9"/>
      </c>
      <c r="S9" s="104"/>
    </row>
    <row r="10" spans="1:19" s="39" customFormat="1" ht="15">
      <c r="A10" s="79"/>
      <c r="B10" s="29" t="s">
        <v>58</v>
      </c>
      <c r="C10" s="30"/>
      <c r="D10" s="105"/>
      <c r="E10" s="31">
        <f t="shared" si="0"/>
      </c>
      <c r="F10" s="102"/>
      <c r="G10" s="32">
        <f t="shared" si="1"/>
      </c>
      <c r="H10" s="31">
        <f t="shared" si="2"/>
      </c>
      <c r="I10" s="103" t="str">
        <f t="shared" si="3"/>
        <v> </v>
      </c>
      <c r="J10" s="32">
        <f t="shared" si="4"/>
      </c>
      <c r="K10" s="31">
        <f t="shared" si="5"/>
      </c>
      <c r="L10" s="102">
        <f t="shared" si="6"/>
      </c>
      <c r="M10" s="38"/>
      <c r="N10" s="34"/>
      <c r="O10" s="103">
        <f t="shared" si="7"/>
        <v>0</v>
      </c>
      <c r="P10" s="35">
        <f t="shared" si="8"/>
      </c>
      <c r="Q10" s="102"/>
      <c r="R10" s="36">
        <f t="shared" si="9"/>
      </c>
      <c r="S10" s="104"/>
    </row>
    <row r="11" spans="1:19" s="39" customFormat="1" ht="15">
      <c r="A11" s="79"/>
      <c r="B11" s="29" t="s">
        <v>59</v>
      </c>
      <c r="C11" s="30"/>
      <c r="D11" s="105"/>
      <c r="E11" s="31">
        <f t="shared" si="0"/>
      </c>
      <c r="F11" s="102"/>
      <c r="G11" s="32">
        <f t="shared" si="1"/>
      </c>
      <c r="H11" s="31">
        <f t="shared" si="2"/>
      </c>
      <c r="I11" s="103" t="str">
        <f t="shared" si="3"/>
        <v> </v>
      </c>
      <c r="J11" s="32">
        <f t="shared" si="4"/>
      </c>
      <c r="K11" s="31">
        <f t="shared" si="5"/>
      </c>
      <c r="L11" s="102">
        <f t="shared" si="6"/>
      </c>
      <c r="M11" s="33"/>
      <c r="N11" s="34"/>
      <c r="O11" s="103">
        <f t="shared" si="7"/>
        <v>0</v>
      </c>
      <c r="P11" s="35">
        <f t="shared" si="8"/>
      </c>
      <c r="Q11" s="102"/>
      <c r="R11" s="36">
        <f t="shared" si="9"/>
      </c>
      <c r="S11" s="104"/>
    </row>
    <row r="12" spans="1:19" s="39" customFormat="1" ht="15">
      <c r="A12" s="79"/>
      <c r="B12" s="29" t="s">
        <v>60</v>
      </c>
      <c r="C12" s="30"/>
      <c r="D12" s="105"/>
      <c r="E12" s="31">
        <f t="shared" si="0"/>
      </c>
      <c r="F12" s="102"/>
      <c r="G12" s="32">
        <f t="shared" si="1"/>
      </c>
      <c r="H12" s="31">
        <f t="shared" si="2"/>
      </c>
      <c r="I12" s="103" t="str">
        <f t="shared" si="3"/>
        <v> </v>
      </c>
      <c r="J12" s="32">
        <f t="shared" si="4"/>
      </c>
      <c r="K12" s="31">
        <f t="shared" si="5"/>
      </c>
      <c r="L12" s="102">
        <f t="shared" si="6"/>
      </c>
      <c r="M12" s="38"/>
      <c r="N12" s="34"/>
      <c r="O12" s="103">
        <f t="shared" si="7"/>
        <v>0</v>
      </c>
      <c r="P12" s="35">
        <f t="shared" si="8"/>
      </c>
      <c r="Q12" s="102"/>
      <c r="R12" s="36">
        <f t="shared" si="9"/>
      </c>
      <c r="S12" s="104"/>
    </row>
    <row r="13" spans="1:19" s="40" customFormat="1" ht="21" customHeight="1">
      <c r="A13" s="79"/>
      <c r="B13" s="47"/>
      <c r="C13" s="48"/>
      <c r="D13" s="87" t="b">
        <v>1</v>
      </c>
      <c r="E13" s="88"/>
      <c r="F13" s="76"/>
      <c r="G13" s="76"/>
      <c r="H13" s="76"/>
      <c r="I13" s="79"/>
      <c r="J13" s="79"/>
      <c r="K13" s="79"/>
      <c r="L13" s="79"/>
      <c r="M13" s="89">
        <f>SUM(M7:M12)+SUM(N7:N12)/60</f>
        <v>0</v>
      </c>
      <c r="N13" s="88"/>
      <c r="O13" s="89">
        <f>SUM(O7:O12)</f>
        <v>0</v>
      </c>
      <c r="P13" s="88"/>
      <c r="Q13" s="79"/>
      <c r="R13" s="90"/>
      <c r="S13" s="79"/>
    </row>
    <row r="14" spans="1:24" ht="15">
      <c r="A14" s="79"/>
      <c r="B14" s="76"/>
      <c r="C14" s="76"/>
      <c r="D14" s="88"/>
      <c r="E14" s="57" t="s">
        <v>17</v>
      </c>
      <c r="F14" s="58"/>
      <c r="G14" s="58"/>
      <c r="H14" s="58"/>
      <c r="I14" s="59"/>
      <c r="J14" s="59"/>
      <c r="K14" s="59"/>
      <c r="L14" s="59"/>
      <c r="M14" s="59"/>
      <c r="N14" s="60"/>
      <c r="O14" s="88"/>
      <c r="P14" s="19" t="s">
        <v>21</v>
      </c>
      <c r="Q14" s="91"/>
      <c r="R14" s="20" t="s">
        <v>19</v>
      </c>
      <c r="S14" s="79"/>
      <c r="T14" s="9"/>
      <c r="U14" s="9"/>
      <c r="V14" s="9"/>
      <c r="W14" s="9"/>
      <c r="X14" s="9"/>
    </row>
    <row r="15" spans="1:24" ht="16.5" customHeight="1">
      <c r="A15" s="79"/>
      <c r="B15" s="76"/>
      <c r="C15" s="76"/>
      <c r="D15" s="88"/>
      <c r="E15" s="61" t="s">
        <v>35</v>
      </c>
      <c r="F15" s="62"/>
      <c r="G15" s="63"/>
      <c r="H15" s="63"/>
      <c r="I15" s="64"/>
      <c r="J15" s="64"/>
      <c r="K15" s="65"/>
      <c r="L15" s="66"/>
      <c r="M15" s="65"/>
      <c r="N15" s="67"/>
      <c r="O15" s="88"/>
      <c r="P15" s="21" t="s">
        <v>16</v>
      </c>
      <c r="Q15" s="91"/>
      <c r="R15" s="21" t="s">
        <v>16</v>
      </c>
      <c r="S15" s="79"/>
      <c r="T15" s="9"/>
      <c r="U15" s="9"/>
      <c r="V15" s="9"/>
      <c r="W15" s="9"/>
      <c r="X15" s="9"/>
    </row>
    <row r="16" spans="1:24" ht="14.25" customHeight="1" thickBot="1">
      <c r="A16" s="79"/>
      <c r="B16" s="76"/>
      <c r="C16" s="76"/>
      <c r="D16" s="88"/>
      <c r="E16" s="61" t="s">
        <v>36</v>
      </c>
      <c r="F16" s="62"/>
      <c r="G16" s="63"/>
      <c r="H16" s="63"/>
      <c r="I16" s="64"/>
      <c r="J16" s="64"/>
      <c r="K16" s="65"/>
      <c r="L16" s="66"/>
      <c r="M16" s="65"/>
      <c r="N16" s="67"/>
      <c r="O16" s="94"/>
      <c r="P16" s="22" t="s">
        <v>6</v>
      </c>
      <c r="Q16" s="91"/>
      <c r="R16" s="22" t="s">
        <v>18</v>
      </c>
      <c r="S16" s="79"/>
      <c r="T16" s="9"/>
      <c r="U16" s="9"/>
      <c r="V16" s="9"/>
      <c r="W16" s="9"/>
      <c r="X16" s="9"/>
    </row>
    <row r="17" spans="1:24" ht="14.25" customHeight="1">
      <c r="A17" s="79"/>
      <c r="B17" s="76"/>
      <c r="C17" s="76"/>
      <c r="D17" s="93"/>
      <c r="E17" s="61" t="s">
        <v>34</v>
      </c>
      <c r="F17" s="68"/>
      <c r="G17" s="69"/>
      <c r="H17" s="64"/>
      <c r="I17" s="64"/>
      <c r="J17" s="64"/>
      <c r="K17" s="64"/>
      <c r="L17" s="64"/>
      <c r="M17" s="64"/>
      <c r="N17" s="70"/>
      <c r="O17" s="94"/>
      <c r="P17" s="27">
        <f>IF(COUNT(P7:P12)=0,"",SQRT(SUMSQ(P7:P12)))</f>
      </c>
      <c r="Q17" s="79"/>
      <c r="R17" s="28">
        <f>IF(OR(SUM(R7:R12)&lt;=0,P17=""),"",SUM(R7:R12))</f>
      </c>
      <c r="S17" s="79"/>
      <c r="T17" s="9"/>
      <c r="U17" s="9"/>
      <c r="V17" s="9"/>
      <c r="W17" s="9"/>
      <c r="X17" s="9"/>
    </row>
    <row r="18" spans="1:24" ht="14.25" customHeight="1">
      <c r="A18" s="79"/>
      <c r="B18" s="76"/>
      <c r="C18" s="76"/>
      <c r="D18" s="89"/>
      <c r="E18" s="61" t="s">
        <v>37</v>
      </c>
      <c r="F18" s="68"/>
      <c r="G18" s="69"/>
      <c r="H18" s="64"/>
      <c r="I18" s="64"/>
      <c r="J18" s="64"/>
      <c r="K18" s="64"/>
      <c r="L18" s="64"/>
      <c r="M18" s="64"/>
      <c r="N18" s="70"/>
      <c r="O18" s="79"/>
      <c r="P18" s="79"/>
      <c r="Q18" s="79"/>
      <c r="R18" s="79"/>
      <c r="S18" s="79"/>
      <c r="T18" s="9"/>
      <c r="U18" s="9"/>
      <c r="V18" s="9"/>
      <c r="W18" s="9"/>
      <c r="X18" s="9"/>
    </row>
    <row r="19" spans="1:24" ht="14.25" customHeight="1">
      <c r="A19" s="79"/>
      <c r="B19" s="76"/>
      <c r="C19" s="76"/>
      <c r="D19" s="95"/>
      <c r="E19" s="61" t="s">
        <v>38</v>
      </c>
      <c r="F19" s="68"/>
      <c r="G19" s="69"/>
      <c r="H19" s="64"/>
      <c r="I19" s="64"/>
      <c r="J19" s="64"/>
      <c r="K19" s="64"/>
      <c r="L19" s="64"/>
      <c r="M19" s="64"/>
      <c r="N19" s="70"/>
      <c r="O19" s="79"/>
      <c r="P19" s="106">
        <f>IF(R17="","",IF(P17&gt;5.005,"WARNING: Exposure above 
5m/s²A(8) ELV (400 points)",IF(P17&gt;4,"WARNING: Exposure potentially 
above 5m/s²A(8) ELV (400 points)",IF(P17&gt;=2.5,"WARNING: Exposure at or above 
2.5m/s²A(8) EAV (100 points)",IF(P17&gt;2,"WARNING: Exposure potentially  
above 2.5m/s²A(8) EAV (100 points)",IF(P17&gt;0,"Exposure likely to be below
2.5m/s²A(8) EAV (100 points)",""))))))</f>
      </c>
      <c r="Q19" s="107"/>
      <c r="R19" s="108"/>
      <c r="S19" s="79"/>
      <c r="T19" s="9"/>
      <c r="U19" s="9"/>
      <c r="V19" s="9"/>
      <c r="W19" s="9"/>
      <c r="X19" s="9"/>
    </row>
    <row r="20" spans="1:24" ht="14.25" customHeight="1">
      <c r="A20" s="79"/>
      <c r="B20" s="76"/>
      <c r="C20" s="76"/>
      <c r="D20" s="76"/>
      <c r="E20" s="71" t="s">
        <v>39</v>
      </c>
      <c r="F20" s="72"/>
      <c r="G20" s="73"/>
      <c r="H20" s="74"/>
      <c r="I20" s="74"/>
      <c r="J20" s="74"/>
      <c r="K20" s="74"/>
      <c r="L20" s="74"/>
      <c r="M20" s="74"/>
      <c r="N20" s="75"/>
      <c r="O20" s="76"/>
      <c r="P20" s="109"/>
      <c r="Q20" s="110"/>
      <c r="R20" s="111"/>
      <c r="S20" s="79"/>
      <c r="T20" s="9"/>
      <c r="U20" s="9"/>
      <c r="V20" s="9"/>
      <c r="W20" s="9"/>
      <c r="X20" s="9"/>
    </row>
    <row r="21" spans="1:24" ht="13.5" customHeight="1">
      <c r="A21" s="78"/>
      <c r="B21" s="78"/>
      <c r="C21" s="81"/>
      <c r="D21" s="81"/>
      <c r="E21" s="81"/>
      <c r="F21" s="81"/>
      <c r="G21" s="81"/>
      <c r="H21" s="78"/>
      <c r="I21" s="78"/>
      <c r="J21" s="78"/>
      <c r="K21" s="78"/>
      <c r="L21" s="78"/>
      <c r="M21" s="78"/>
      <c r="N21" s="78"/>
      <c r="O21" s="78"/>
      <c r="P21" s="92"/>
      <c r="Q21" s="92"/>
      <c r="R21" s="92"/>
      <c r="S21" s="78"/>
      <c r="T21" s="9"/>
      <c r="U21" s="9"/>
      <c r="V21" s="9"/>
      <c r="W21" s="9"/>
      <c r="X21" s="9"/>
    </row>
    <row r="22" spans="1:24" s="1" customFormat="1" ht="12.75" hidden="1">
      <c r="A22" s="10"/>
      <c r="B22" s="13"/>
      <c r="C22" s="14"/>
      <c r="D22" s="14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3"/>
      <c r="W22" s="13"/>
      <c r="X22" s="13"/>
    </row>
    <row r="23" spans="1:24" ht="15.75" hidden="1">
      <c r="A23" s="15"/>
      <c r="B23" s="7"/>
      <c r="C23" s="11"/>
      <c r="D23" s="11"/>
      <c r="E23" s="11"/>
      <c r="F23" s="11"/>
      <c r="G23" s="1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  <c r="V23" s="9"/>
      <c r="W23" s="9"/>
      <c r="X23" s="9"/>
    </row>
    <row r="24" spans="1:24" ht="15.75" hidden="1">
      <c r="A24" s="8"/>
      <c r="B24" s="8"/>
      <c r="C24" s="11"/>
      <c r="D24" s="11"/>
      <c r="E24" s="11"/>
      <c r="F24" s="11"/>
      <c r="G24" s="1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9"/>
      <c r="V24" s="9"/>
      <c r="W24" s="9"/>
      <c r="X24" s="9"/>
    </row>
    <row r="25" spans="1:24" ht="15.75" hidden="1">
      <c r="A25" s="15"/>
      <c r="B25" s="7"/>
      <c r="C25" s="11"/>
      <c r="D25" s="11"/>
      <c r="E25" s="11"/>
      <c r="F25" s="11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/>
      <c r="U25" s="9"/>
      <c r="V25" s="9"/>
      <c r="W25" s="9"/>
      <c r="X25" s="9"/>
    </row>
    <row r="26" spans="1:24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s="9"/>
      <c r="U26" s="9"/>
      <c r="V26" s="9"/>
      <c r="W26" s="9"/>
      <c r="X26" s="9"/>
    </row>
    <row r="27" spans="1:24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s="9"/>
      <c r="U27" s="9"/>
      <c r="V27" s="9"/>
      <c r="W27" s="9"/>
      <c r="X27" s="9"/>
    </row>
    <row r="28" spans="1:24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T28" s="9"/>
      <c r="U28" s="9"/>
      <c r="V28" s="9"/>
      <c r="W28" s="9"/>
      <c r="X28" s="9"/>
    </row>
    <row r="29" spans="1:24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T29" s="9"/>
      <c r="U29" s="9"/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T33" s="9"/>
      <c r="U33" s="9"/>
      <c r="V33" s="9"/>
      <c r="W33" s="9"/>
      <c r="X33" s="9"/>
    </row>
    <row r="34" spans="1:24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T34" s="9"/>
      <c r="U34" s="9"/>
      <c r="V34" s="9"/>
      <c r="W34" s="9"/>
      <c r="X34" s="9"/>
    </row>
    <row r="35" spans="1:24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T35" s="9"/>
      <c r="U35" s="9"/>
      <c r="V35" s="9"/>
      <c r="W35" s="9"/>
      <c r="X35" s="9"/>
    </row>
    <row r="36" spans="1:24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T36" s="9"/>
      <c r="U36" s="9"/>
      <c r="V36" s="9"/>
      <c r="W36" s="9"/>
      <c r="X36" s="9"/>
    </row>
    <row r="37" spans="1:24" ht="15" hidden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T37" s="9"/>
      <c r="U37" s="9"/>
      <c r="V37" s="9"/>
      <c r="W37" s="9"/>
      <c r="X37" s="9"/>
    </row>
    <row r="38" spans="1:24" ht="15" hidden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T38" s="9"/>
      <c r="U38" s="9"/>
      <c r="V38" s="9"/>
      <c r="W38" s="9"/>
      <c r="X38" s="9"/>
    </row>
    <row r="39" spans="1:24" ht="15" hidden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T39" s="9"/>
      <c r="U39" s="9"/>
      <c r="V39" s="9"/>
      <c r="W39" s="9"/>
      <c r="X39" s="9"/>
    </row>
    <row r="40" spans="1:24" ht="15" hidden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T40" s="9"/>
      <c r="U40" s="9"/>
      <c r="V40" s="9"/>
      <c r="W40" s="9"/>
      <c r="X40" s="9"/>
    </row>
    <row r="41" spans="1:24" ht="15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T41" s="9"/>
      <c r="U41" s="9"/>
      <c r="V41" s="9"/>
      <c r="W41" s="9"/>
      <c r="X41" s="9"/>
    </row>
    <row r="42" spans="1:24" ht="15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T42" s="9"/>
      <c r="U42" s="9"/>
      <c r="V42" s="9"/>
      <c r="W42" s="9"/>
      <c r="X42" s="9"/>
    </row>
    <row r="43" spans="1:24" ht="15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T43" s="9"/>
      <c r="U43" s="9"/>
      <c r="V43" s="9"/>
      <c r="W43" s="9"/>
      <c r="X43" s="9"/>
    </row>
  </sheetData>
  <sheetProtection password="C3F7" sheet="1" objects="1" scenarios="1" selectLockedCells="1"/>
  <mergeCells count="7">
    <mergeCell ref="P19:R20"/>
    <mergeCell ref="G4:H4"/>
    <mergeCell ref="G5:H5"/>
    <mergeCell ref="J4:K4"/>
    <mergeCell ref="J5:K5"/>
    <mergeCell ref="M4:N4"/>
    <mergeCell ref="M5:N5"/>
  </mergeCells>
  <conditionalFormatting sqref="M7:N12">
    <cfRule type="expression" priority="5" dxfId="4" stopIfTrue="1">
      <formula>$M$13&gt;24</formula>
    </cfRule>
  </conditionalFormatting>
  <conditionalFormatting sqref="P19:R20">
    <cfRule type="expression" priority="7" dxfId="5" stopIfTrue="1">
      <formula>$P$17=""</formula>
    </cfRule>
    <cfRule type="expression" priority="8" dxfId="6" stopIfTrue="1">
      <formula>$P$17&gt;5.005</formula>
    </cfRule>
    <cfRule type="expression" priority="9" dxfId="7" stopIfTrue="1">
      <formula>$P$17&gt;=2.5</formula>
    </cfRule>
  </conditionalFormatting>
  <dataValidations count="3">
    <dataValidation type="decimal" operator="greaterThanOrEqual" allowBlank="1" showErrorMessage="1" errorTitle="Vibration magnitude" error="Value must not be less than zero" sqref="C7:D12">
      <formula1>0</formula1>
    </dataValidation>
    <dataValidation type="decimal" allowBlank="1" showErrorMessage="1" errorTitle="Exposure duration - hours" error="Value must be between 0 and 24 hours" sqref="M7:M12">
      <formula1>0</formula1>
      <formula2>24</formula2>
    </dataValidation>
    <dataValidation type="whole" allowBlank="1" showInputMessage="1" showErrorMessage="1" errorTitle="Exposure duration - minutes" error="Value must be between 0 and 1440 minutes (24 hours)" sqref="N7:N12">
      <formula1>0</formula1>
      <formula2>1440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69" r:id="rId3"/>
  <headerFooter alignWithMargins="0">
    <oddHeader>&amp;CHand-arm vibration exposure calculator for proposed Control of Vibration at Work Regulations</oddHeader>
    <oddFooter>&amp;LHealth and Safety Executive&amp;RVersion 2:  November 2003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2"/>
  <sheetViews>
    <sheetView showGridLines="0" showRowColHeaders="0" showZeros="0" showOutlineSymbols="0"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7734375" style="2" customWidth="1"/>
    <col min="2" max="2" width="9.21484375" style="2" customWidth="1"/>
    <col min="3" max="6" width="8.88671875" style="2" customWidth="1"/>
    <col min="7" max="7" width="8.77734375" style="2" customWidth="1"/>
    <col min="8" max="8" width="9.77734375" style="2" customWidth="1"/>
    <col min="9" max="11" width="8.88671875" style="2" customWidth="1"/>
    <col min="12" max="12" width="8.3359375" style="2" customWidth="1"/>
    <col min="13" max="13" width="1.99609375" style="2" customWidth="1"/>
    <col min="14" max="16384" width="0" style="2" hidden="1" customWidth="1"/>
  </cols>
  <sheetData>
    <row r="1" spans="1:16" ht="7.5" customHeight="1">
      <c r="A1" s="49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"/>
      <c r="O1" s="4"/>
      <c r="P1" s="4"/>
    </row>
    <row r="2" spans="1:16" ht="15">
      <c r="A2" s="49"/>
      <c r="B2" s="5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"/>
      <c r="O2" s="4"/>
      <c r="P2" s="4"/>
    </row>
    <row r="3" spans="1:16" ht="15">
      <c r="A3" s="4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"/>
      <c r="O3" s="4"/>
      <c r="P3" s="4"/>
    </row>
    <row r="4" spans="1:16" ht="15">
      <c r="A4" s="49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4"/>
      <c r="O4" s="4"/>
      <c r="P4" s="4"/>
    </row>
    <row r="5" spans="1:16" ht="15">
      <c r="A5" s="4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"/>
      <c r="O5" s="4"/>
      <c r="P5" s="4"/>
    </row>
    <row r="6" spans="1:16" ht="15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4"/>
      <c r="O6" s="4"/>
      <c r="P6" s="4"/>
    </row>
    <row r="7" spans="1:16" ht="15.75">
      <c r="A7" s="49"/>
      <c r="B7" s="51"/>
      <c r="C7" s="51"/>
      <c r="D7" s="51"/>
      <c r="E7" s="53"/>
      <c r="F7" s="53"/>
      <c r="G7" s="54" t="s">
        <v>3</v>
      </c>
      <c r="H7" s="53"/>
      <c r="I7" s="53"/>
      <c r="J7" s="51"/>
      <c r="K7" s="51"/>
      <c r="L7" s="51"/>
      <c r="M7" s="51"/>
      <c r="N7" s="4"/>
      <c r="O7" s="4"/>
      <c r="P7" s="4"/>
    </row>
    <row r="8" spans="1:16" ht="15">
      <c r="A8" s="49"/>
      <c r="B8" s="51"/>
      <c r="C8" s="51"/>
      <c r="D8" s="55"/>
      <c r="E8" s="55"/>
      <c r="F8" s="55"/>
      <c r="G8" s="97" t="s">
        <v>32</v>
      </c>
      <c r="H8" s="51"/>
      <c r="I8" s="55"/>
      <c r="J8" s="55"/>
      <c r="K8" s="51"/>
      <c r="L8" s="51"/>
      <c r="M8" s="51"/>
      <c r="N8" s="4"/>
      <c r="O8" s="4"/>
      <c r="P8" s="4"/>
    </row>
    <row r="9" spans="1:16" ht="7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>
      <c r="A10" s="56"/>
      <c r="B10" s="98" t="s">
        <v>22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"/>
      <c r="O10" s="4"/>
      <c r="P10" s="4"/>
    </row>
    <row r="11" spans="1:16" ht="5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3"/>
      <c r="B12" s="5" t="s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3"/>
      <c r="B13" s="5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3"/>
      <c r="B14" s="5" t="s">
        <v>41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3"/>
      <c r="B15" s="5" t="s">
        <v>42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7.5" customHeight="1">
      <c r="A16" s="3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3"/>
      <c r="B17" s="5" t="s">
        <v>43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3"/>
      <c r="B18" s="5" t="s">
        <v>44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7.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>
      <c r="A20" s="56"/>
      <c r="B20" s="98" t="s">
        <v>24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4"/>
      <c r="O20" s="4"/>
      <c r="P20" s="4"/>
    </row>
    <row r="21" spans="1:16" ht="6" customHeight="1">
      <c r="A21" s="3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3"/>
      <c r="B22" s="5" t="s">
        <v>45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3"/>
      <c r="B23" s="5" t="s">
        <v>46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3"/>
      <c r="B24" s="5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7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56"/>
      <c r="B26" s="98" t="s">
        <v>25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4"/>
      <c r="O26" s="4"/>
      <c r="P26" s="4"/>
    </row>
    <row r="27" spans="1:16" ht="7.5" customHeight="1">
      <c r="A27" s="3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3"/>
      <c r="B28" s="5" t="s">
        <v>48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3"/>
      <c r="B29" s="5" t="s">
        <v>47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3"/>
      <c r="B30" s="5" t="s">
        <v>28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7.5" customHeight="1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3"/>
      <c r="B32" s="5" t="s">
        <v>49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7.5" customHeight="1">
      <c r="A33" s="3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3"/>
      <c r="B34" s="5" t="s">
        <v>50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7.5" customHeight="1">
      <c r="A35" s="3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3"/>
      <c r="B36" s="5" t="s">
        <v>54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7.5" customHeight="1">
      <c r="A37" s="3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3"/>
      <c r="B38" s="5" t="s">
        <v>51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3"/>
      <c r="B39" s="5" t="s">
        <v>53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7.5" customHeight="1">
      <c r="A40" s="3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  <c r="O40" s="3"/>
      <c r="P40" s="3"/>
    </row>
    <row r="41" spans="1:16" ht="15">
      <c r="A41" s="3"/>
      <c r="B41" s="5" t="s">
        <v>52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  <c r="O41" s="3"/>
      <c r="P41" s="3"/>
    </row>
    <row r="42" spans="1:16" ht="7.5" customHeight="1">
      <c r="A42" s="3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  <c r="O42" s="3"/>
      <c r="P42" s="3"/>
    </row>
    <row r="43" spans="1:16" ht="15">
      <c r="A43" s="3"/>
      <c r="B43" s="5" t="s">
        <v>26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  <c r="O43" s="3"/>
      <c r="P43" s="3"/>
    </row>
    <row r="44" spans="1:16" ht="7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  <c r="O44" s="3"/>
      <c r="P44" s="3"/>
    </row>
    <row r="45" spans="1:16" ht="15.75">
      <c r="A45" s="56"/>
      <c r="B45" s="98" t="s">
        <v>62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4"/>
      <c r="N45" s="3"/>
      <c r="O45" s="3"/>
      <c r="P45" s="3"/>
    </row>
    <row r="46" spans="1:16" ht="6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  <c r="O46" s="3"/>
      <c r="P46" s="3"/>
    </row>
    <row r="47" spans="1:16" ht="15">
      <c r="A47" s="3"/>
      <c r="B47" s="5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  <c r="O47" s="3"/>
      <c r="P47" s="3"/>
    </row>
    <row r="48" spans="1:16" ht="15">
      <c r="A48" s="3"/>
      <c r="B48" s="3"/>
      <c r="C48" s="99" t="s">
        <v>64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3:4" ht="15">
      <c r="C49" s="99"/>
      <c r="D49" s="5" t="s">
        <v>74</v>
      </c>
    </row>
    <row r="50" ht="15">
      <c r="C50" s="99" t="s">
        <v>65</v>
      </c>
    </row>
    <row r="51" spans="3:4" ht="15">
      <c r="C51" s="99"/>
      <c r="D51" s="5" t="s">
        <v>75</v>
      </c>
    </row>
    <row r="52" spans="3:4" ht="15">
      <c r="C52" s="99"/>
      <c r="D52" s="5" t="s">
        <v>69</v>
      </c>
    </row>
    <row r="53" spans="2:4" s="101" customFormat="1" ht="15">
      <c r="B53" s="100"/>
      <c r="C53" s="99"/>
      <c r="D53" s="5" t="s">
        <v>71</v>
      </c>
    </row>
    <row r="54" ht="15">
      <c r="C54" s="99" t="s">
        <v>66</v>
      </c>
    </row>
    <row r="55" spans="3:4" ht="15">
      <c r="C55" s="99"/>
      <c r="D55" s="5" t="s">
        <v>76</v>
      </c>
    </row>
    <row r="56" ht="15">
      <c r="C56" s="99" t="s">
        <v>67</v>
      </c>
    </row>
    <row r="57" spans="3:4" ht="15">
      <c r="C57" s="99"/>
      <c r="D57" s="5" t="s">
        <v>77</v>
      </c>
    </row>
    <row r="58" spans="3:4" ht="15">
      <c r="C58" s="99"/>
      <c r="D58" s="5" t="s">
        <v>69</v>
      </c>
    </row>
    <row r="59" spans="3:4" ht="15">
      <c r="C59" s="99"/>
      <c r="D59" s="5" t="s">
        <v>70</v>
      </c>
    </row>
    <row r="60" ht="15">
      <c r="C60" s="99" t="s">
        <v>68</v>
      </c>
    </row>
    <row r="61" ht="15">
      <c r="D61" s="5" t="s">
        <v>72</v>
      </c>
    </row>
    <row r="62" ht="15">
      <c r="D62" s="5" t="s">
        <v>73</v>
      </c>
    </row>
  </sheetData>
  <sheetProtection password="C3F7" sheet="1" objects="1" scenarios="1"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3"/>
  <headerFooter alignWithMargins="0">
    <oddHeader>&amp;CHand-arm vibration exposure calculator for proposed Control of Vibration at Work Regulations</oddHeader>
    <oddFooter>&amp;LHealth and Safety Executive&amp;RVersion 2
November 2003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Vibration exposure calculator</dc:title>
  <dc:subject/>
  <dc:creator>Chris Nelson</dc:creator>
  <cp:keywords/>
  <dc:description>Calculates daily vibration exposure value, A(8), from up to six pairs of vibration magnitude and duration values.</dc:description>
  <cp:lastModifiedBy>Richard Burgess</cp:lastModifiedBy>
  <cp:lastPrinted>2003-11-05T11:17:34Z</cp:lastPrinted>
  <dcterms:created xsi:type="dcterms:W3CDTF">2002-01-28T15:29:11Z</dcterms:created>
  <dcterms:modified xsi:type="dcterms:W3CDTF">2019-09-02T09:35:46Z</dcterms:modified>
  <cp:category/>
  <cp:version/>
  <cp:contentType/>
  <cp:contentStatus/>
</cp:coreProperties>
</file>